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CUENTA PÚBLICA 2023\"/>
    </mc:Choice>
  </mc:AlternateContent>
  <xr:revisionPtr revIDLastSave="0" documentId="13_ncr:1_{3FC9A5A7-E298-4A45-9434-D813FBF61901}" xr6:coauthVersionLast="47" xr6:coauthVersionMax="47" xr10:uidLastSave="{00000000-0000-0000-0000-000000000000}"/>
  <bookViews>
    <workbookView xWindow="-120" yWindow="-120" windowWidth="29040" windowHeight="1599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<sst xmlns="http://schemas.openxmlformats.org/spreadsheetml/2006/main" count="941" uniqueCount="665">
  <si>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</si>
  <si>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</si>
  <si>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</si>
  <si>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</si>
  <si>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</si>
  <si>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</si>
  <si>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</si>
  <si>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</si>
  <si>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</si>
  <si>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</si>
  <si>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</si>
  <si>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</si>
  <si>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</si>
  <si>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</si>
  <si>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</si>
  <si>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</si>
  <si>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</si>
  <si>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</si>
  <si>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</si>
  <si>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</si>
  <si>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</si>
  <si>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</si>
  <si>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</si>
  <si>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</si>
  <si>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</si>
  <si>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</si>
  <si>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</si>
  <si>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</si>
  <si>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</si>
  <si>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</si>
  <si>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</si>
  <si>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</si>
  <si>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</si>
  <si>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</si>
  <si>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</si>
  <si>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</si>
  <si>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</si>
  <si>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</si>
  <si>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</si>
  <si>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</si>
  <si>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</si>
  <si>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</si>
  <si>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</si>
  <si>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</si>
  <si>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</si>
  <si>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</si>
  <si>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</si>
  <si>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</si>
  <si>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</si>
  <si>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</si>
  <si>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</si>
  <si>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</si>
  <si>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</si>
  <si>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</si>
  <si>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</si>
  <si>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</si>
  <si>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</si>
  <si>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</si>
  <si>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</si>
  <si>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</si>
  <si>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</si>
  <si>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</si>
  <si>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</si>
  <si>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</si>
  <si>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</si>
  <si>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</si>
  <si>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</si>
  <si>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</si>
  <si>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</si>
  <si>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</si>
  <si>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</si>
  <si>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</si>
  <si>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</si>
  <si>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</si>
  <si>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</si>
  <si>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</si>
  <si>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</si>
  <si>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</si>
  <si>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</si>
  <si>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</si>
  <si>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</si>
  <si>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</si>
  <si>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</si>
  <si>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</si>
  <si>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</si>
  <si>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</si>
  <si>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</si>
  <si>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</si>
  <si>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</si>
  <si>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</si>
  <si>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</si>
  <si>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</si>
  <si>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</si>
  <si>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</si>
  <si>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</si>
  <si>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</si>
  <si>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</si>
  <si>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</si>
  <si>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</si>
  <si>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</si>
  <si>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</si>
  <si>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</si>
  <si>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</si>
  <si>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</si>
  <si>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</si>
  <si>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</si>
  <si>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</si>
  <si>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</si>
  <si>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</si>
  <si>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</si>
  <si>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</si>
  <si>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</si>
  <si>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</si>
  <si>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</si>
  <si>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</si>
  <si>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</si>
  <si>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</si>
  <si>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</si>
  <si>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</si>
  <si>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</si>
  <si>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</si>
  <si>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</si>
  <si>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</si>
  <si>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</si>
  <si>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</si>
  <si>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</si>
  <si>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</si>
  <si>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</si>
  <si>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</si>
  <si>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</si>
  <si>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</si>
  <si>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</si>
  <si>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</si>
  <si>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</si>
  <si>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</si>
  <si>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</si>
  <si>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</si>
  <si>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</si>
  <si>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</si>
  <si>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</si>
  <si>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</si>
  <si>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</si>
  <si>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</si>
  <si>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</si>
  <si>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</si>
  <si>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</si>
  <si>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</si>
  <si>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</si>
  <si>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</si>
  <si>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</si>
  <si>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</si>
  <si>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</si>
  <si>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</si>
  <si>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</si>
  <si>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</si>
  <si>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</si>
  <si>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</si>
  <si>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</si>
  <si>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</si>
  <si>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</si>
  <si>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</si>
  <si>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</si>
  <si>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</si>
  <si>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</si>
  <si>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</si>
  <si>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</si>
  <si>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</si>
  <si>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</si>
  <si>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</si>
  <si>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</si>
  <si>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</si>
  <si>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</si>
  <si>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</si>
  <si>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</si>
  <si>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</si>
  <si>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</si>
  <si>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</si>
  <si>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</si>
  <si>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</si>
  <si>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</si>
  <si>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</si>
  <si>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</si>
  <si>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</si>
  <si>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</si>
  <si>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</si>
  <si>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</si>
  <si>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</si>
  <si>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</si>
  <si>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</si>
  <si>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</si>
  <si>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</si>
  <si>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</si>
  <si>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</si>
  <si>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</si>
  <si>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</si>
  <si>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</si>
  <si>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</si>
  <si>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</si>
  <si>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</si>
  <si>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</si>
  <si>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</si>
  <si>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</si>
  <si>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</si>
  <si>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</si>
  <si>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</si>
  <si>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</si>
  <si>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</si>
  <si>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</si>
  <si>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</si>
  <si>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</si>
  <si>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</si>
  <si>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</si>
  <si>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</si>
  <si>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</si>
  <si>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</si>
  <si>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</si>
  <si>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</si>
  <si>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</si>
  <si>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</si>
  <si>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</si>
  <si>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</si>
  <si>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</si>
  <si>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</si>
  <si>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</si>
  <si>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</si>
  <si>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</si>
  <si>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</si>
  <si>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</si>
  <si>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</si>
  <si>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</si>
  <si>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</si>
  <si>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</si>
  <si>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</si>
  <si>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</si>
  <si>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</si>
  <si>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</si>
  <si>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</si>
  <si>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</si>
  <si>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</si>
  <si>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</si>
  <si>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</si>
  <si>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</si>
  <si>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</si>
  <si>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</si>
  <si>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</si>
  <si>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</si>
  <si>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</si>
  <si>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</si>
  <si>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</si>
  <si>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</si>
  <si>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</si>
  <si>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</si>
  <si>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</si>
  <si>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</si>
  <si>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</si>
  <si>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</si>
  <si>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</si>
  <si>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</si>
  <si>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</si>
  <si>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</si>
  <si>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</si>
  <si>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</si>
  <si>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</si>
  <si>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</si>
  <si>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</si>
  <si>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</si>
  <si>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</si>
  <si>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</si>
  <si>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</si>
  <si>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</si>
  <si>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</si>
  <si>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</si>
  <si>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</si>
  <si>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</si>
  <si>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</si>
  <si>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</si>
  <si>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</si>
  <si>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</si>
  <si>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</si>
  <si>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</si>
  <si>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</si>
  <si>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</si>
  <si>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</si>
  <si>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</si>
  <si>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</si>
  <si>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</si>
  <si>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</si>
  <si>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</si>
  <si>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</si>
  <si>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</si>
  <si>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</si>
  <si>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</si>
  <si>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</si>
  <si>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</si>
  <si>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</si>
  <si>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</si>
  <si>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</si>
  <si>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</si>
  <si>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</si>
  <si>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</si>
  <si>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</si>
  <si>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</si>
  <si>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</si>
  <si>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</si>
  <si>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</si>
  <si>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</si>
  <si>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</si>
  <si>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</si>
  <si>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</si>
  <si>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</si>
  <si>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</si>
  <si>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</si>
  <si>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</si>
  <si>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</si>
  <si>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</si>
  <si>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</si>
  <si>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</si>
  <si>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</si>
  <si>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</si>
  <si>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</si>
  <si>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</si>
  <si>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</si>
  <si>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</si>
  <si>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</si>
  <si>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</si>
  <si>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</si>
  <si>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</si>
  <si>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</si>
  <si>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</si>
  <si>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</si>
  <si>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</si>
  <si>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</si>
  <si>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</si>
  <si>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</si>
  <si>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</si>
  <si>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</si>
  <si>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</si>
  <si>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</si>
  <si>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</si>
  <si>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</si>
  <si>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</si>
  <si>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</si>
  <si>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</si>
  <si>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</si>
  <si>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</si>
  <si>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</si>
  <si>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</si>
  <si>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</si>
  <si>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</si>
  <si>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</si>
  <si>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</si>
  <si>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</si>
  <si>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</si>
  <si>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</si>
  <si>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</si>
  <si>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</si>
  <si>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</si>
  <si>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</si>
  <si>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</si>
  <si>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</si>
  <si>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</si>
  <si>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</si>
  <si>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</si>
  <si>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</si>
  <si>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</si>
  <si>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</si>
  <si>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</si>
  <si>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</si>
  <si>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</si>
  <si>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</si>
  <si>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</si>
  <si>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</si>
  <si>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</si>
  <si>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</si>
  <si>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</si>
  <si>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</si>
  <si>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</si>
  <si>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</si>
  <si>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</si>
  <si>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</si>
  <si>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</si>
  <si>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</si>
  <si>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</si>
  <si>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</si>
  <si>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</si>
  <si>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</si>
  <si>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</si>
  <si>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</si>
  <si>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</si>
  <si>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</si>
  <si>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</si>
  <si>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</si>
  <si>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</si>
  <si>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</si>
  <si>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</si>
  <si>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</si>
  <si>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</si>
  <si>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</si>
  <si>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</si>
  <si>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</si>
  <si>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</si>
  <si>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</si>
  <si>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</si>
  <si>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</si>
  <si>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</si>
  <si>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</si>
  <si>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</si>
  <si>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</si>
  <si>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</si>
  <si>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</si>
  <si>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</si>
  <si>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</si>
  <si>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</si>
  <si>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</si>
  <si>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</si>
  <si>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</si>
  <si>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</si>
  <si>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</si>
  <si>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</si>
  <si>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</si>
  <si>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</si>
  <si>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</si>
  <si>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</si>
  <si>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</si>
  <si>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</si>
  <si>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</si>
  <si>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</si>
  <si>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</si>
  <si>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</si>
  <si>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</si>
  <si>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</si>
  <si>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</si>
  <si>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</si>
  <si>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</si>
  <si>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</si>
  <si>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</si>
  <si>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</si>
  <si>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</si>
  <si>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</si>
  <si>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</si>
  <si>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</si>
  <si>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</si>
  <si>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</si>
  <si>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</si>
  <si>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</si>
  <si>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</si>
  <si>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</si>
  <si>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</si>
  <si>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</si>
  <si>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</si>
  <si>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</si>
  <si>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</si>
  <si>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</si>
  <si>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</si>
  <si>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</si>
  <si>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</si>
  <si>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</si>
  <si>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</si>
  <si>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</si>
  <si>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</si>
  <si>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</si>
  <si>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</si>
  <si>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</si>
  <si>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</si>
  <si>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</si>
  <si>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</si>
  <si>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</si>
  <si>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</si>
  <si>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</si>
  <si>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</si>
  <si>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</si>
  <si>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</si>
  <si>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</si>
  <si>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</si>
  <si>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</si>
  <si>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</si>
  <si>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</si>
  <si>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</si>
  <si>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</si>
  <si>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</si>
  <si>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</si>
  <si>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</si>
  <si>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</si>
  <si>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</si>
  <si>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</si>
  <si>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</si>
  <si>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</si>
  <si>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</si>
  <si>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</si>
  <si>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</si>
  <si>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</si>
  <si>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</si>
  <si>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</si>
  <si>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</si>
  <si>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</si>
  <si>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</si>
  <si>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</si>
  <si>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</si>
  <si>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</si>
  <si>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</si>
  <si>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</si>
  <si>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</si>
  <si>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</si>
  <si>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</si>
  <si>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</si>
  <si>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</si>
  <si>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</si>
  <si>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</si>
  <si>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</si>
  <si>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</si>
  <si>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</si>
  <si>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</si>
  <si>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</si>
  <si>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</si>
  <si>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</si>
  <si>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</si>
  <si>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</si>
  <si>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</si>
  <si>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</si>
  <si>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</si>
  <si>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</si>
  <si>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</si>
  <si>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</si>
  <si>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</si>
  <si>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</si>
  <si>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</si>
  <si>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</si>
  <si>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</si>
  <si>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</si>
  <si>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</si>
  <si>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</si>
  <si>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</si>
  <si>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</si>
  <si>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</si>
  <si>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</si>
  <si>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</si>
  <si>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</si>
  <si>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</si>
  <si>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</si>
  <si>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</si>
  <si>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</si>
  <si>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</si>
  <si>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</si>
  <si>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</si>
  <si>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</si>
  <si>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</si>
  <si>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</si>
  <si>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</si>
  <si>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</si>
  <si>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</si>
  <si>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</si>
  <si>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</si>
  <si>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</si>
  <si>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</si>
  <si>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</si>
  <si>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</si>
  <si>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</si>
  <si>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</si>
  <si>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</si>
  <si>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</si>
  <si>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</si>
  <si>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</si>
  <si>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</si>
  <si>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</si>
  <si>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</si>
  <si>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</si>
  <si>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</si>
  <si>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</si>
  <si>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</si>
  <si>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</si>
  <si>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</si>
  <si>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</si>
  <si>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</si>
  <si>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</si>
  <si>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</si>
  <si>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</si>
  <si>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</si>
  <si>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</si>
  <si>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</si>
  <si>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</si>
  <si>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</si>
  <si>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</si>
  <si>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</si>
  <si>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</si>
  <si>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</si>
  <si>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</si>
  <si>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</si>
  <si>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</si>
  <si>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</si>
  <si>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</si>
  <si>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</si>
  <si>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</si>
  <si>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</si>
  <si>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</si>
  <si>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</si>
  <si>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</si>
  <si>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</si>
  <si>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</si>
  <si>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</si>
  <si>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</si>
  <si>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</si>
  <si>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</si>
  <si>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</si>
  <si>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</si>
  <si>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</si>
  <si>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</si>
  <si>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</si>
  <si>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</si>
  <si>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</si>
  <si>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</si>
  <si>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</si>
  <si>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</si>
  <si>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</si>
  <si>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</si>
  <si>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</si>
  <si>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</si>
  <si>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</si>
  <si>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</si>
  <si>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</si>
  <si>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</si>
  <si>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</si>
  <si>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</si>
  <si>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</si>
  <si>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</si>
  <si>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</si>
  <si>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</si>
  <si>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</si>
  <si>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</si>
  <si>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</si>
  <si>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</si>
  <si>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</si>
  <si>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</si>
  <si>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</si>
  <si>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</si>
  <si>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</si>
  <si>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</si>
  <si>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</si>
  <si>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</si>
  <si>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</si>
  <si>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</si>
  <si>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</si>
  <si>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</si>
  <si>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</si>
  <si>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</si>
  <si>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</si>
  <si>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</si>
  <si>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</si>
  <si>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</si>
  <si>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</si>
  <si>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</si>
  <si>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</si>
  <si>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</si>
  <si>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</si>
  <si>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</si>
  <si>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</si>
  <si>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</si>
  <si>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</si>
  <si>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</si>
  <si>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</si>
  <si>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</si>
  <si>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</si>
  <si>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</si>
  <si>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Santiago Maravatío, Guanajuato</t>
  </si>
  <si>
    <t>Correspondiente del 1 de Enero al 31 de Diciembre de 2023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</si>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</sst>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E4" sqref="E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7" t="s">
        <v>664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7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D4"/>
  </mergeCell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173790007.56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3500000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3500000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170290007.56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133985628.25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46662961.370000005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201078.19</v>
      </c>
    </row>
    <row r="11" spans="1:3" x14ac:dyDescent="0.2">
      <c r="A11" s="90">
        <v>2.4</v>
      </c>
      <c r="B11" s="77" t="s">
        <v>238</v>
      </c>
      <c r="C11" s="150">
        <v>1314935.3400000001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2204755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198305.31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1100000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35453811.329999998</v>
      </c>
    </row>
    <row r="20" spans="1:3" x14ac:dyDescent="0.2">
      <c r="A20" s="90" t="s">
        <v>564</v>
      </c>
      <c r="B20" s="77" t="s">
        <v>539</v>
      </c>
      <c r="C20" s="150">
        <v>2690076.2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3500000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16462034.98</v>
      </c>
    </row>
    <row r="31" spans="1:3" x14ac:dyDescent="0.2">
      <c r="A31" s="90" t="s">
        <v>556</v>
      </c>
      <c r="B31" s="77" t="s">
        <v>439</v>
      </c>
      <c r="C31" s="150">
        <v>2392339.15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14069695.83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103784701.86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H4" sqref="H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 t="s">
        <v>664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111189844</v>
      </c>
      <c r="E36" s="34">
        <v>0</v>
      </c>
      <c r="F36" s="34">
        <f t="shared" si="0"/>
        <v>111189844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207896289.53999999</v>
      </c>
      <c r="E37" s="34">
        <v>-246269023.28999999</v>
      </c>
      <c r="F37" s="34">
        <f t="shared" si="0"/>
        <v>-38372733.75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135079179.28999999</v>
      </c>
      <c r="E38" s="34">
        <v>-34106281.979999997</v>
      </c>
      <c r="F38" s="34">
        <f t="shared" si="0"/>
        <v>100972897.31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-6698349.5599999996</v>
      </c>
      <c r="E39" s="34">
        <v>6698349.5599999996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-132929910.73999999</v>
      </c>
      <c r="E40" s="34">
        <v>-40860096.82</v>
      </c>
      <c r="F40" s="34">
        <f t="shared" si="0"/>
        <v>-173790007.56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-111189844</v>
      </c>
      <c r="F41" s="34">
        <f t="shared" si="0"/>
        <v>-111189844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424474709.66000003</v>
      </c>
      <c r="E42" s="34">
        <v>-330907618.25</v>
      </c>
      <c r="F42" s="34">
        <f t="shared" si="0"/>
        <v>93567091.410000026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210508965.41999999</v>
      </c>
      <c r="E43" s="34">
        <v>-327067841.07999998</v>
      </c>
      <c r="F43" s="34">
        <f t="shared" si="0"/>
        <v>-116558875.66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134647798.53999999</v>
      </c>
      <c r="E44" s="34">
        <v>-134451798.53999999</v>
      </c>
      <c r="F44" s="34">
        <f t="shared" si="0"/>
        <v>196000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164865006.75999999</v>
      </c>
      <c r="E45" s="34">
        <v>-164865006.75999999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46448202.289999999</v>
      </c>
      <c r="E46" s="34">
        <v>-45849856.43</v>
      </c>
      <c r="F46" s="34">
        <f t="shared" si="0"/>
        <v>598345.8599999994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45357973.670000002</v>
      </c>
      <c r="E47" s="34">
        <v>88029308.719999999</v>
      </c>
      <c r="F47" s="34">
        <f t="shared" si="0"/>
        <v>133387282.39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H4" sqref="H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 t="s">
        <v>664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156191.54999999999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118141.15</v>
      </c>
      <c r="D15" s="24">
        <v>81396.47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4054.87</v>
      </c>
      <c r="D20" s="24">
        <v>4054.87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121873.88</v>
      </c>
      <c r="D23" s="24">
        <v>121873.88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3857925.61</v>
      </c>
      <c r="D24" s="24">
        <v>3857925.61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8617907.25</v>
      </c>
      <c r="D27" s="24">
        <v>8617907.25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54310970.259999998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4007697.96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10910409.779999999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22688886.969999999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1025425.77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15678549.779999999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17575664.809999999</v>
      </c>
      <c r="D62" s="24">
        <f t="shared" ref="D62:E62" si="0">SUM(D63:D70)</f>
        <v>1143844.51</v>
      </c>
      <c r="E62" s="24">
        <f t="shared" si="0"/>
        <v>8309356.6100000003</v>
      </c>
    </row>
    <row r="63" spans="1:9" x14ac:dyDescent="0.2">
      <c r="A63" s="22">
        <v>1241</v>
      </c>
      <c r="B63" s="20" t="s">
        <v>237</v>
      </c>
      <c r="C63" s="24">
        <v>2907715.59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2093295.65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11236853.02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1143844.51</v>
      </c>
      <c r="E67" s="24">
        <v>8286868.6100000003</v>
      </c>
    </row>
    <row r="68" spans="1:9" x14ac:dyDescent="0.2">
      <c r="A68" s="22">
        <v>1246</v>
      </c>
      <c r="B68" s="20" t="s">
        <v>242</v>
      </c>
      <c r="C68" s="24">
        <v>1211200.55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126600</v>
      </c>
      <c r="D70" s="24">
        <v>0</v>
      </c>
      <c r="E70" s="24">
        <v>22488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945714.1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945714.1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313664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313664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3033006.4099999997</v>
      </c>
      <c r="D110" s="24">
        <f>SUM(D111:D119)</f>
        <v>3033006.4099999997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598345.86</v>
      </c>
      <c r="D112" s="24">
        <f t="shared" ref="D112:D119" si="1">C112</f>
        <v>598345.86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144918.96</v>
      </c>
      <c r="D113" s="24">
        <f t="shared" si="1"/>
        <v>144918.96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2287220.75</v>
      </c>
      <c r="D117" s="24">
        <f t="shared" si="1"/>
        <v>2287220.75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2520.84</v>
      </c>
      <c r="D119" s="24">
        <f t="shared" si="1"/>
        <v>2520.84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3500000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E4" sqref="E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 t="s">
        <v>664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4290761.4399999995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1983425.64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1711029.4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9000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263396.24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1383351.04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108724.29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1274626.75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500258.31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500258.31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423726.45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4400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5000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414326.45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165999246.12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93116616.270000011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64694982.149999999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26569763.91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986548.06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865322.15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72882629.849999994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72882629.849999994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103782701.86000001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65696674.830000006</v>
      </c>
      <c r="D99" s="57">
        <f>C99/$C$98</f>
        <v>0.63302143471484296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35246725.120000005</v>
      </c>
      <c r="D100" s="57">
        <f t="shared" ref="D100:D163" si="0">C100/$C$98</f>
        <v>0.33962042313705476</v>
      </c>
      <c r="E100" s="56"/>
    </row>
    <row r="101" spans="1:5" x14ac:dyDescent="0.2">
      <c r="A101" s="54">
        <v>5111</v>
      </c>
      <c r="B101" s="51" t="s">
        <v>361</v>
      </c>
      <c r="C101" s="55">
        <v>26409832.91</v>
      </c>
      <c r="D101" s="57">
        <f t="shared" si="0"/>
        <v>0.25447239700529412</v>
      </c>
      <c r="E101" s="56"/>
    </row>
    <row r="102" spans="1:5" x14ac:dyDescent="0.2">
      <c r="A102" s="54">
        <v>5112</v>
      </c>
      <c r="B102" s="51" t="s">
        <v>362</v>
      </c>
      <c r="C102" s="55">
        <v>2828539.9</v>
      </c>
      <c r="D102" s="57">
        <f t="shared" si="0"/>
        <v>2.7254444616556829E-2</v>
      </c>
      <c r="E102" s="56"/>
    </row>
    <row r="103" spans="1:5" x14ac:dyDescent="0.2">
      <c r="A103" s="54">
        <v>5113</v>
      </c>
      <c r="B103" s="51" t="s">
        <v>363</v>
      </c>
      <c r="C103" s="55">
        <v>4227264.32</v>
      </c>
      <c r="D103" s="57">
        <f t="shared" si="0"/>
        <v>4.0731877704460448E-2</v>
      </c>
      <c r="E103" s="56"/>
    </row>
    <row r="104" spans="1:5" x14ac:dyDescent="0.2">
      <c r="A104" s="54">
        <v>5114</v>
      </c>
      <c r="B104" s="51" t="s">
        <v>364</v>
      </c>
      <c r="C104" s="55">
        <v>162730.18</v>
      </c>
      <c r="D104" s="57">
        <f t="shared" si="0"/>
        <v>1.56798943449669E-3</v>
      </c>
      <c r="E104" s="56"/>
    </row>
    <row r="105" spans="1:5" x14ac:dyDescent="0.2">
      <c r="A105" s="54">
        <v>5115</v>
      </c>
      <c r="B105" s="51" t="s">
        <v>365</v>
      </c>
      <c r="C105" s="55">
        <v>1618357.81</v>
      </c>
      <c r="D105" s="57">
        <f t="shared" si="0"/>
        <v>1.5593714376246629E-2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13471590.610000001</v>
      </c>
      <c r="D107" s="57">
        <f t="shared" si="0"/>
        <v>0.12980574188724439</v>
      </c>
      <c r="E107" s="56"/>
    </row>
    <row r="108" spans="1:5" x14ac:dyDescent="0.2">
      <c r="A108" s="54">
        <v>5121</v>
      </c>
      <c r="B108" s="51" t="s">
        <v>368</v>
      </c>
      <c r="C108" s="55">
        <v>773313.01</v>
      </c>
      <c r="D108" s="57">
        <f t="shared" si="0"/>
        <v>7.451270743010505E-3</v>
      </c>
      <c r="E108" s="56"/>
    </row>
    <row r="109" spans="1:5" x14ac:dyDescent="0.2">
      <c r="A109" s="54">
        <v>5122</v>
      </c>
      <c r="B109" s="51" t="s">
        <v>369</v>
      </c>
      <c r="C109" s="55">
        <v>295944.65000000002</v>
      </c>
      <c r="D109" s="57">
        <f t="shared" si="0"/>
        <v>2.8515797401306928E-3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5450273.9299999997</v>
      </c>
      <c r="D111" s="57">
        <f t="shared" si="0"/>
        <v>5.2516207733272043E-2</v>
      </c>
      <c r="E111" s="56"/>
    </row>
    <row r="112" spans="1:5" x14ac:dyDescent="0.2">
      <c r="A112" s="54">
        <v>5125</v>
      </c>
      <c r="B112" s="51" t="s">
        <v>372</v>
      </c>
      <c r="C112" s="55">
        <v>319835.69</v>
      </c>
      <c r="D112" s="57">
        <f t="shared" si="0"/>
        <v>3.0817822649428562E-3</v>
      </c>
      <c r="E112" s="56"/>
    </row>
    <row r="113" spans="1:5" x14ac:dyDescent="0.2">
      <c r="A113" s="54">
        <v>5126</v>
      </c>
      <c r="B113" s="51" t="s">
        <v>373</v>
      </c>
      <c r="C113" s="55">
        <v>4776427.5</v>
      </c>
      <c r="D113" s="57">
        <f t="shared" si="0"/>
        <v>4.6023348924209624E-2</v>
      </c>
      <c r="E113" s="56"/>
    </row>
    <row r="114" spans="1:5" x14ac:dyDescent="0.2">
      <c r="A114" s="54">
        <v>5127</v>
      </c>
      <c r="B114" s="51" t="s">
        <v>374</v>
      </c>
      <c r="C114" s="55">
        <v>432114.74</v>
      </c>
      <c r="D114" s="57">
        <f t="shared" si="0"/>
        <v>4.1636489728597622E-3</v>
      </c>
      <c r="E114" s="56"/>
    </row>
    <row r="115" spans="1:5" x14ac:dyDescent="0.2">
      <c r="A115" s="54">
        <v>5128</v>
      </c>
      <c r="B115" s="51" t="s">
        <v>375</v>
      </c>
      <c r="C115" s="55">
        <v>17954</v>
      </c>
      <c r="D115" s="57">
        <f t="shared" si="0"/>
        <v>1.7299607428046581E-4</v>
      </c>
      <c r="E115" s="56"/>
    </row>
    <row r="116" spans="1:5" x14ac:dyDescent="0.2">
      <c r="A116" s="54">
        <v>5129</v>
      </c>
      <c r="B116" s="51" t="s">
        <v>376</v>
      </c>
      <c r="C116" s="55">
        <v>1405727.09</v>
      </c>
      <c r="D116" s="57">
        <f t="shared" si="0"/>
        <v>1.3544907434538435E-2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16978359.100000001</v>
      </c>
      <c r="D117" s="57">
        <f t="shared" si="0"/>
        <v>0.16359526969054378</v>
      </c>
      <c r="E117" s="56"/>
    </row>
    <row r="118" spans="1:5" x14ac:dyDescent="0.2">
      <c r="A118" s="54">
        <v>5131</v>
      </c>
      <c r="B118" s="51" t="s">
        <v>378</v>
      </c>
      <c r="C118" s="55">
        <v>4969090</v>
      </c>
      <c r="D118" s="57">
        <f t="shared" si="0"/>
        <v>4.7879751740354234E-2</v>
      </c>
      <c r="E118" s="56"/>
    </row>
    <row r="119" spans="1:5" x14ac:dyDescent="0.2">
      <c r="A119" s="54">
        <v>5132</v>
      </c>
      <c r="B119" s="51" t="s">
        <v>379</v>
      </c>
      <c r="C119" s="55">
        <v>435423.42</v>
      </c>
      <c r="D119" s="57">
        <f t="shared" si="0"/>
        <v>4.1955298156274067E-3</v>
      </c>
      <c r="E119" s="56"/>
    </row>
    <row r="120" spans="1:5" x14ac:dyDescent="0.2">
      <c r="A120" s="54">
        <v>5133</v>
      </c>
      <c r="B120" s="51" t="s">
        <v>380</v>
      </c>
      <c r="C120" s="55">
        <v>1064967.33</v>
      </c>
      <c r="D120" s="57">
        <f t="shared" si="0"/>
        <v>1.0261510934997737E-2</v>
      </c>
      <c r="E120" s="56"/>
    </row>
    <row r="121" spans="1:5" x14ac:dyDescent="0.2">
      <c r="A121" s="54">
        <v>5134</v>
      </c>
      <c r="B121" s="51" t="s">
        <v>381</v>
      </c>
      <c r="C121" s="55">
        <v>383694.05</v>
      </c>
      <c r="D121" s="57">
        <f t="shared" si="0"/>
        <v>3.6970905856507051E-3</v>
      </c>
      <c r="E121" s="56"/>
    </row>
    <row r="122" spans="1:5" x14ac:dyDescent="0.2">
      <c r="A122" s="54">
        <v>5135</v>
      </c>
      <c r="B122" s="51" t="s">
        <v>382</v>
      </c>
      <c r="C122" s="55">
        <v>654878.93000000005</v>
      </c>
      <c r="D122" s="57">
        <f t="shared" si="0"/>
        <v>6.3100971381860301E-3</v>
      </c>
      <c r="E122" s="56"/>
    </row>
    <row r="123" spans="1:5" x14ac:dyDescent="0.2">
      <c r="A123" s="54">
        <v>5136</v>
      </c>
      <c r="B123" s="51" t="s">
        <v>383</v>
      </c>
      <c r="C123" s="55">
        <v>161798.98000000001</v>
      </c>
      <c r="D123" s="57">
        <f t="shared" si="0"/>
        <v>1.5590168409593185E-3</v>
      </c>
      <c r="E123" s="56"/>
    </row>
    <row r="124" spans="1:5" x14ac:dyDescent="0.2">
      <c r="A124" s="54">
        <v>5137</v>
      </c>
      <c r="B124" s="51" t="s">
        <v>384</v>
      </c>
      <c r="C124" s="55">
        <v>148772.75</v>
      </c>
      <c r="D124" s="57">
        <f t="shared" si="0"/>
        <v>1.4335023788520202E-3</v>
      </c>
      <c r="E124" s="56"/>
    </row>
    <row r="125" spans="1:5" x14ac:dyDescent="0.2">
      <c r="A125" s="54">
        <v>5138</v>
      </c>
      <c r="B125" s="51" t="s">
        <v>385</v>
      </c>
      <c r="C125" s="55">
        <v>7178967.7199999997</v>
      </c>
      <c r="D125" s="57">
        <f t="shared" si="0"/>
        <v>6.9173066333195185E-2</v>
      </c>
      <c r="E125" s="56"/>
    </row>
    <row r="126" spans="1:5" x14ac:dyDescent="0.2">
      <c r="A126" s="54">
        <v>5139</v>
      </c>
      <c r="B126" s="51" t="s">
        <v>386</v>
      </c>
      <c r="C126" s="55">
        <v>1980765.92</v>
      </c>
      <c r="D126" s="57">
        <f t="shared" si="0"/>
        <v>1.9085703922721131E-2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21484762.050000001</v>
      </c>
      <c r="D127" s="57">
        <f t="shared" si="0"/>
        <v>0.20701679244179197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10150484.130000001</v>
      </c>
      <c r="D131" s="57">
        <f t="shared" si="0"/>
        <v>9.7805163558882122E-2</v>
      </c>
      <c r="E131" s="56"/>
    </row>
    <row r="132" spans="1:5" x14ac:dyDescent="0.2">
      <c r="A132" s="54">
        <v>5221</v>
      </c>
      <c r="B132" s="51" t="s">
        <v>392</v>
      </c>
      <c r="C132" s="55">
        <v>10150484.130000001</v>
      </c>
      <c r="D132" s="57">
        <f t="shared" si="0"/>
        <v>9.7805163558882122E-2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1848093.07</v>
      </c>
      <c r="D134" s="57">
        <f t="shared" si="0"/>
        <v>1.7807332405866887E-2</v>
      </c>
      <c r="E134" s="56"/>
    </row>
    <row r="135" spans="1:5" x14ac:dyDescent="0.2">
      <c r="A135" s="54">
        <v>5231</v>
      </c>
      <c r="B135" s="51" t="s">
        <v>394</v>
      </c>
      <c r="C135" s="55">
        <v>1848093.07</v>
      </c>
      <c r="D135" s="57">
        <f t="shared" si="0"/>
        <v>1.7807332405866887E-2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9486184.8499999996</v>
      </c>
      <c r="D137" s="57">
        <f t="shared" si="0"/>
        <v>9.1404296477042971E-2</v>
      </c>
      <c r="E137" s="56"/>
    </row>
    <row r="138" spans="1:5" x14ac:dyDescent="0.2">
      <c r="A138" s="54">
        <v>5241</v>
      </c>
      <c r="B138" s="51" t="s">
        <v>396</v>
      </c>
      <c r="C138" s="55">
        <v>9376869.8499999996</v>
      </c>
      <c r="D138" s="57">
        <f t="shared" si="0"/>
        <v>9.0350989923630401E-2</v>
      </c>
      <c r="E138" s="56"/>
    </row>
    <row r="139" spans="1:5" x14ac:dyDescent="0.2">
      <c r="A139" s="54">
        <v>5242</v>
      </c>
      <c r="B139" s="51" t="s">
        <v>397</v>
      </c>
      <c r="C139" s="55">
        <v>87190</v>
      </c>
      <c r="D139" s="57">
        <f t="shared" si="0"/>
        <v>8.4012073724595154E-4</v>
      </c>
      <c r="E139" s="56"/>
    </row>
    <row r="140" spans="1:5" x14ac:dyDescent="0.2">
      <c r="A140" s="54">
        <v>5243</v>
      </c>
      <c r="B140" s="51" t="s">
        <v>398</v>
      </c>
      <c r="C140" s="55">
        <v>22125</v>
      </c>
      <c r="D140" s="57">
        <f t="shared" si="0"/>
        <v>2.1318581616660946E-4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139230</v>
      </c>
      <c r="D170" s="57">
        <f t="shared" si="1"/>
        <v>1.3415530479040467E-3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139230</v>
      </c>
      <c r="D171" s="57">
        <f t="shared" si="1"/>
        <v>1.3415530479040467E-3</v>
      </c>
      <c r="E171" s="56"/>
    </row>
    <row r="172" spans="1:5" x14ac:dyDescent="0.2">
      <c r="A172" s="54">
        <v>5411</v>
      </c>
      <c r="B172" s="51" t="s">
        <v>426</v>
      </c>
      <c r="C172" s="55">
        <v>139230</v>
      </c>
      <c r="D172" s="57">
        <f t="shared" si="1"/>
        <v>1.3415530479040467E-3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2392339.15</v>
      </c>
      <c r="D185" s="57">
        <f t="shared" si="1"/>
        <v>2.3051424824410516E-2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2392339.15</v>
      </c>
      <c r="D186" s="57">
        <f t="shared" si="1"/>
        <v>2.3051424824410516E-2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1248494.6399999999</v>
      </c>
      <c r="D189" s="57">
        <f t="shared" si="1"/>
        <v>1.2029891471549705E-2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1143844.51</v>
      </c>
      <c r="D191" s="57">
        <f t="shared" si="1"/>
        <v>1.1021533352860812E-2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14069695.83</v>
      </c>
      <c r="D214" s="57">
        <f t="shared" si="1"/>
        <v>0.13556879497105048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14069695.83</v>
      </c>
      <c r="D215" s="57">
        <f t="shared" si="1"/>
        <v>0.13556879497105048</v>
      </c>
      <c r="E215" s="56"/>
    </row>
    <row r="216" spans="1:5" x14ac:dyDescent="0.2">
      <c r="A216" s="54">
        <v>5611</v>
      </c>
      <c r="B216" s="51" t="s">
        <v>464</v>
      </c>
      <c r="C216" s="55">
        <v>14069695.83</v>
      </c>
      <c r="D216" s="57">
        <f t="shared" si="1"/>
        <v>0.13556879497105048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 t="s">
        <v>664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-180000</v>
      </c>
    </row>
    <row r="9" spans="1:5" x14ac:dyDescent="0.2">
      <c r="A9" s="33">
        <v>3120</v>
      </c>
      <c r="B9" s="29" t="s">
        <v>465</v>
      </c>
      <c r="C9" s="34">
        <v>2608853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66507305.700000003</v>
      </c>
    </row>
    <row r="15" spans="1:5" x14ac:dyDescent="0.2">
      <c r="A15" s="33">
        <v>3220</v>
      </c>
      <c r="B15" s="29" t="s">
        <v>469</v>
      </c>
      <c r="C15" s="34">
        <v>44396077.390000001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 t="s">
        <v>664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47079579.020000003</v>
      </c>
      <c r="D9" s="34">
        <v>5969554.4699999997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156191.54999999999</v>
      </c>
      <c r="D11" s="34">
        <v>2840334.43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7772131.6500000004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47235770.57</v>
      </c>
      <c r="D15" s="135">
        <f>SUM(D8:D14)</f>
        <v>16582020.550000001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39243887.530000001</v>
      </c>
      <c r="D20" s="135">
        <f>SUM(D21:D27)</f>
        <v>39243887.530000001</v>
      </c>
      <c r="E20" s="130"/>
    </row>
    <row r="21" spans="1:5" x14ac:dyDescent="0.2">
      <c r="A21" s="33">
        <v>1231</v>
      </c>
      <c r="B21" s="29" t="s">
        <v>229</v>
      </c>
      <c r="C21" s="34">
        <v>1100000</v>
      </c>
      <c r="D21" s="132">
        <v>1100000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35453811.329999998</v>
      </c>
      <c r="D25" s="132">
        <v>35453811.329999998</v>
      </c>
      <c r="E25" s="130"/>
    </row>
    <row r="26" spans="1:5" x14ac:dyDescent="0.2">
      <c r="A26" s="33">
        <v>1236</v>
      </c>
      <c r="B26" s="29" t="s">
        <v>234</v>
      </c>
      <c r="C26" s="34">
        <v>2690076.2</v>
      </c>
      <c r="D26" s="132">
        <v>2690076.2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3919073.8400000003</v>
      </c>
      <c r="D28" s="135">
        <f>SUM(D29:D36)</f>
        <v>3919073.8400000003</v>
      </c>
      <c r="E28" s="130"/>
    </row>
    <row r="29" spans="1:5" x14ac:dyDescent="0.2">
      <c r="A29" s="33">
        <v>1241</v>
      </c>
      <c r="B29" s="29" t="s">
        <v>237</v>
      </c>
      <c r="C29" s="34">
        <v>201078.19</v>
      </c>
      <c r="D29" s="132">
        <v>201078.19</v>
      </c>
      <c r="E29" s="130"/>
    </row>
    <row r="30" spans="1:5" x14ac:dyDescent="0.2">
      <c r="A30" s="33">
        <v>1242</v>
      </c>
      <c r="B30" s="29" t="s">
        <v>238</v>
      </c>
      <c r="C30" s="34">
        <v>1314935.3400000001</v>
      </c>
      <c r="D30" s="132">
        <v>1314935.3400000001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2204755</v>
      </c>
      <c r="D32" s="132">
        <v>2204755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198305.31</v>
      </c>
      <c r="D34" s="132">
        <v>198305.31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43162961.370000005</v>
      </c>
      <c r="D43" s="135">
        <f>D20+D28+D37</f>
        <v>43162961.370000005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66507305.700000003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17199610.84</v>
      </c>
      <c r="D48" s="135">
        <f>D51+D63+D91+D94+D49</f>
        <v>18450380.900000002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139230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139230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139230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2392339.15</v>
      </c>
      <c r="D63" s="135">
        <f>D64+D73+D76+D82</f>
        <v>1691062.85</v>
      </c>
    </row>
    <row r="64" spans="1:4" x14ac:dyDescent="0.2">
      <c r="A64" s="33">
        <v>5510</v>
      </c>
      <c r="B64" s="29" t="s">
        <v>439</v>
      </c>
      <c r="C64" s="34">
        <f>SUM(C65:C72)</f>
        <v>2392339.15</v>
      </c>
      <c r="D64" s="34">
        <f>SUM(D65:D72)</f>
        <v>1691062.85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1248494.6399999999</v>
      </c>
      <c r="D67" s="34">
        <v>448906.45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428896.63</v>
      </c>
    </row>
    <row r="69" spans="1:4" x14ac:dyDescent="0.2">
      <c r="A69" s="33">
        <v>5515</v>
      </c>
      <c r="B69" s="29" t="s">
        <v>444</v>
      </c>
      <c r="C69" s="34">
        <v>1143844.51</v>
      </c>
      <c r="D69" s="34">
        <v>813259.77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14069695.83</v>
      </c>
      <c r="D91" s="135">
        <f>D92</f>
        <v>16759318.050000001</v>
      </c>
    </row>
    <row r="92" spans="1:4" x14ac:dyDescent="0.2">
      <c r="A92" s="33">
        <v>5610</v>
      </c>
      <c r="B92" s="29" t="s">
        <v>463</v>
      </c>
      <c r="C92" s="34">
        <f>C93</f>
        <v>14069695.83</v>
      </c>
      <c r="D92" s="34">
        <f>D93</f>
        <v>16759318.050000001</v>
      </c>
    </row>
    <row r="93" spans="1:4" x14ac:dyDescent="0.2">
      <c r="A93" s="33">
        <v>5611</v>
      </c>
      <c r="B93" s="29" t="s">
        <v>464</v>
      </c>
      <c r="C93" s="34">
        <v>14069695.83</v>
      </c>
      <c r="D93" s="34">
        <v>16759318.050000001</v>
      </c>
    </row>
    <row r="94" spans="1:4" x14ac:dyDescent="0.2">
      <c r="A94" s="133">
        <v>2110</v>
      </c>
      <c r="B94" s="139" t="s">
        <v>630</v>
      </c>
      <c r="C94" s="135">
        <f>SUM(C95:C99)</f>
        <v>598345.86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60790.2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261139.94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275415.71999999997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1000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83706916.540000007</v>
      </c>
      <c r="D122" s="135">
        <f>D47+D48+D100-D106-D109</f>
        <v>18450380.900000002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2024-02-21T14:55:38Z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